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7500" activeTab="2"/>
  </bookViews>
  <sheets>
    <sheet name="Options Matrix" sheetId="1" r:id="rId1"/>
    <sheet name="Proposal Matrix" sheetId="2" r:id="rId2"/>
    <sheet name="NUP Matrix" sheetId="3" r:id="rId3"/>
  </sheets>
  <definedNames/>
  <calcPr fullCalcOnLoad="1"/>
</workbook>
</file>

<file path=xl/sharedStrings.xml><?xml version="1.0" encoding="utf-8"?>
<sst xmlns="http://schemas.openxmlformats.org/spreadsheetml/2006/main" count="175" uniqueCount="110">
  <si>
    <t>Design Elements:</t>
  </si>
  <si>
    <t>Basic Structure</t>
  </si>
  <si>
    <t>Penalties Only</t>
  </si>
  <si>
    <t>Incentives Only</t>
  </si>
  <si>
    <t>Penalties &amp; Incentives</t>
  </si>
  <si>
    <t>Options:</t>
  </si>
  <si>
    <t>Metric</t>
  </si>
  <si>
    <t>Timeline (total) all tracks including Simplified</t>
  </si>
  <si>
    <t xml:space="preserve">Algorithm </t>
  </si>
  <si>
    <t>Source of Penalty</t>
  </si>
  <si>
    <t>Shareholders</t>
  </si>
  <si>
    <t>Source of Incentive</t>
  </si>
  <si>
    <t>All ratepayers</t>
  </si>
  <si>
    <t>DG applicants</t>
  </si>
  <si>
    <t>Comparison to peers in MA</t>
  </si>
  <si>
    <t>Comparison to other utilities outside MA</t>
  </si>
  <si>
    <t>MW of DG Installed</t>
  </si>
  <si>
    <t>???</t>
  </si>
  <si>
    <t>Data Source</t>
  </si>
  <si>
    <t>X% above or below MW targets</t>
  </si>
  <si>
    <t>Tracking system--Utilities/DOER</t>
  </si>
  <si>
    <t>Tracking System--3rd Party administrator</t>
  </si>
  <si>
    <t>$X per % under/over tariffed timeline</t>
  </si>
  <si>
    <t>And deadband Y% of timeline where neither penalty/incentive</t>
  </si>
  <si>
    <t>And ceiling on incentive of Z% above tariffed timeline</t>
  </si>
  <si>
    <t>Drafted by JDR for DG WG to flesh out further with more options, and discuss.  (Note: Matrix should be read across the rows and not down the columns.)</t>
  </si>
  <si>
    <t>MA DG Interconnection Timeline Enforcement--Options Matrix</t>
  </si>
  <si>
    <t>Utility Timeline (each step) Expedited and Standard (including/excluding Complex)</t>
  </si>
  <si>
    <t>Utility Timeline (total time) Expedited and Standard (including/excluding Complex)</t>
  </si>
  <si>
    <t>Other MA Utilities (e.g, penalty payment pool)</t>
  </si>
  <si>
    <t>Note: Options across some rows are not mutually exclusive.</t>
  </si>
  <si>
    <t>Proposal</t>
  </si>
  <si>
    <t>MA DG Interconnection Proposal Matrix</t>
  </si>
  <si>
    <t>NU Proposal</t>
  </si>
  <si>
    <t>Other Notes:</t>
  </si>
  <si>
    <t>NGRID Proposal</t>
  </si>
  <si>
    <t>Sprite Proposal</t>
  </si>
  <si>
    <t>DOER Proposal</t>
  </si>
  <si>
    <t>Applicant</t>
  </si>
  <si>
    <t>Utility</t>
  </si>
  <si>
    <t>See full description</t>
  </si>
  <si>
    <t>$'s for over/under total days for each applicant</t>
  </si>
  <si>
    <t xml:space="preserve">Utility </t>
  </si>
  <si>
    <t>No proposal currently envisions penalties coming from other ratepayers.</t>
  </si>
  <si>
    <t>No</t>
  </si>
  <si>
    <t>Timeline (total) all tracks including Simplified (but not Complex or Expedited w/Supp. Review--at least for now)</t>
  </si>
  <si>
    <t>$'s for over/under total days for total pool based on weighted avg.(allowable days x applications) w/deadband</t>
  </si>
  <si>
    <t>Basis of Timeline</t>
  </si>
  <si>
    <t>Complete Application through ISA Sent</t>
  </si>
  <si>
    <t>Next Year DG Applicants</t>
  </si>
  <si>
    <t>Continue Refund to Paricipants?</t>
  </si>
  <si>
    <t>All tracks (total timeline)</t>
  </si>
  <si>
    <t>$'s for over/under total days for total pool based on weighted avg.(weight by track compliance) w/deadband 100%-120%</t>
  </si>
  <si>
    <t>Penalties &amp; Incentive/Offsets</t>
  </si>
  <si>
    <t>Yes or No</t>
  </si>
  <si>
    <t>Yes</t>
  </si>
  <si>
    <t>TBD--Possibly Pre-Application thru Construction</t>
  </si>
  <si>
    <t>Non-applicable</t>
  </si>
  <si>
    <t>Utility Shareholders</t>
  </si>
  <si>
    <t>For each 20 days out of compliance $50/kw in compensatory damages to participant; if 10% of projects exceed timelines utility pays penalty of $50/kw--plus other metrics TBD</t>
  </si>
  <si>
    <t>Options from previous meeting</t>
  </si>
  <si>
    <t>Days, Tracks, Type of Weighting, Size of max penalty---proposals include additional detail</t>
  </si>
  <si>
    <t>Penalties &amp; Offsets</t>
  </si>
  <si>
    <t>Metric Weighting</t>
  </si>
  <si>
    <t>All tracks should be equally weighted</t>
  </si>
  <si>
    <t>Applications to be Included in Metric</t>
  </si>
  <si>
    <t>All tracks; no exceptions</t>
  </si>
  <si>
    <t>ACP Funds</t>
  </si>
  <si>
    <t>Number of applications beating/exceeding timelines outlined in tariff</t>
  </si>
  <si>
    <t>Aggregate number of days needed to complete each application compared to the number of days allowed by tariff</t>
  </si>
  <si>
    <t>Penalty Threshold</t>
  </si>
  <si>
    <t>Penalties apply when any individual application exceeds timeline</t>
  </si>
  <si>
    <t>Incentive/Offset Threshold</t>
  </si>
  <si>
    <t>Size of Penalty</t>
  </si>
  <si>
    <t>Size of Incentive</t>
  </si>
  <si>
    <t>Value equivalent to all DG application fees and study fees</t>
  </si>
  <si>
    <t>Value equivalent to all DG application fees, study fees, and construction costs</t>
  </si>
  <si>
    <t>Value of all application fees</t>
  </si>
  <si>
    <t>2.5% of Revenue</t>
  </si>
  <si>
    <t>NSTAR</t>
  </si>
  <si>
    <t>Western Mass Electric Co.</t>
  </si>
  <si>
    <t>Massachusetts Electric Co.</t>
  </si>
  <si>
    <t>Fitchburg Gas and Electric Co.</t>
  </si>
  <si>
    <t>Total Estimated T&amp;D Revenue</t>
  </si>
  <si>
    <t>Up to 2.5% of T&amp;D revenue (see chart below)</t>
  </si>
  <si>
    <t>1% of Revenue</t>
  </si>
  <si>
    <t>0.5% of Revenue</t>
  </si>
  <si>
    <t>0.1% of Revenue</t>
  </si>
  <si>
    <t>Incentives/offsets apply when any individual application beats timeline by 20% or greater</t>
  </si>
  <si>
    <t>Incentives/offsets apply when ALL applications beat timeline.</t>
  </si>
  <si>
    <t>Incentives/offsets apply when ALL applications beat timeline AND at least one application beats timeline by 20%</t>
  </si>
  <si>
    <t>Penalties Paid To</t>
  </si>
  <si>
    <t>DG community (in the form of a surcharge)</t>
  </si>
  <si>
    <t>DG community</t>
  </si>
  <si>
    <t>DOER DG Fund (TBD)</t>
  </si>
  <si>
    <t>Complete application throug ISA sent</t>
  </si>
  <si>
    <t>Complete application through construction</t>
  </si>
  <si>
    <t>Note: Matrix should be read across the rows and not down the columns.</t>
  </si>
  <si>
    <t>Penalties apply when pre-determined percentage of applications exceed timeline</t>
  </si>
  <si>
    <t>Use Utility Filed Numbers Here</t>
  </si>
  <si>
    <t>NSTAR and NGRID estimate annual application fees to be approx. $1 million each</t>
  </si>
  <si>
    <t>Study Fees for NGRID and NSTAR several million each</t>
  </si>
  <si>
    <t>Construction Fees approx $20 million plus each</t>
  </si>
  <si>
    <t>ACP class 1 pool can only be used for renewables, and class 2 more flexibility--DOER doesn't want penalties paid to ACP, but could be on table for incentives</t>
  </si>
  <si>
    <t>perhaps just as kick-start for incentives.</t>
  </si>
  <si>
    <t xml:space="preserve">DOER--Should have cap TBD should be separate from and considered own category </t>
  </si>
  <si>
    <t>Validation</t>
  </si>
  <si>
    <t xml:space="preserve">Monthly </t>
  </si>
  <si>
    <t>None--Presumption of Accuracy</t>
  </si>
  <si>
    <t>ISA Signing--Review w/Customer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</si>
</sst>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-409]dddd\,\ mmmm\ dd\,\ yyyy"/>
    <numFmt numFmtId="167" formatCode="[$-409]h:mm:ss\ AM/PM"/>
    <numFmt numFmtId="168" formatCode="&quot;$&quot;#,##0.00"/>
    <numFmt numFmtId="169" formatCode="&quot;$&quot;#,##0.0"/>
    <numFmt numFmtId="170" formatCode="&quot;$&quot;#,##0"/>
    <numFmt numFmtId="171" formatCode="&quot;$&quot;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7" borderId="10" xfId="0" applyFont="1" applyFill="1" applyBorder="1" applyAlignment="1">
      <alignment/>
    </xf>
    <xf numFmtId="0" fontId="0" fillId="7" borderId="10" xfId="0" applyFill="1" applyBorder="1" applyAlignment="1">
      <alignment wrapText="1"/>
    </xf>
    <xf numFmtId="0" fontId="0" fillId="0" borderId="10" xfId="0" applyBorder="1" applyAlignment="1">
      <alignment/>
    </xf>
    <xf numFmtId="0" fontId="39" fillId="2" borderId="10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39" fillId="2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2" borderId="10" xfId="0" applyFill="1" applyBorder="1" applyAlignment="1">
      <alignment/>
    </xf>
    <xf numFmtId="0" fontId="0" fillId="7" borderId="10" xfId="0" applyFill="1" applyBorder="1" applyAlignment="1">
      <alignment/>
    </xf>
    <xf numFmtId="0" fontId="41" fillId="4" borderId="10" xfId="0" applyFont="1" applyFill="1" applyBorder="1" applyAlignment="1">
      <alignment/>
    </xf>
    <xf numFmtId="0" fontId="43" fillId="2" borderId="10" xfId="0" applyFont="1" applyFill="1" applyBorder="1" applyAlignment="1">
      <alignment/>
    </xf>
    <xf numFmtId="0" fontId="43" fillId="7" borderId="10" xfId="0" applyFont="1" applyFill="1" applyBorder="1" applyAlignment="1">
      <alignment/>
    </xf>
    <xf numFmtId="0" fontId="41" fillId="4" borderId="10" xfId="0" applyFont="1" applyFill="1" applyBorder="1" applyAlignment="1">
      <alignment wrapText="1"/>
    </xf>
    <xf numFmtId="0" fontId="41" fillId="7" borderId="10" xfId="0" applyFont="1" applyFill="1" applyBorder="1" applyAlignment="1">
      <alignment/>
    </xf>
    <xf numFmtId="0" fontId="41" fillId="2" borderId="10" xfId="0" applyFont="1" applyFill="1" applyBorder="1" applyAlignment="1">
      <alignment/>
    </xf>
    <xf numFmtId="0" fontId="43" fillId="2" borderId="10" xfId="0" applyFont="1" applyFill="1" applyBorder="1" applyAlignment="1">
      <alignment wrapText="1"/>
    </xf>
    <xf numFmtId="0" fontId="41" fillId="4" borderId="0" xfId="0" applyFont="1" applyFill="1" applyBorder="1" applyAlignment="1">
      <alignment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3" fillId="7" borderId="1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170" fontId="0" fillId="0" borderId="0" xfId="44" applyNumberFormat="1" applyFont="1" applyAlignment="1">
      <alignment vertical="top"/>
    </xf>
    <xf numFmtId="170" fontId="0" fillId="0" borderId="10" xfId="44" applyNumberFormat="1" applyFont="1" applyBorder="1" applyAlignment="1">
      <alignment vertical="top"/>
    </xf>
    <xf numFmtId="170" fontId="0" fillId="0" borderId="10" xfId="0" applyNumberFormat="1" applyBorder="1" applyAlignment="1">
      <alignment vertical="top"/>
    </xf>
    <xf numFmtId="170" fontId="0" fillId="0" borderId="11" xfId="44" applyNumberFormat="1" applyFont="1" applyBorder="1" applyAlignment="1">
      <alignment vertical="top"/>
    </xf>
    <xf numFmtId="170" fontId="0" fillId="0" borderId="11" xfId="0" applyNumberFormat="1" applyBorder="1" applyAlignment="1">
      <alignment vertical="top"/>
    </xf>
    <xf numFmtId="0" fontId="39" fillId="14" borderId="12" xfId="0" applyFont="1" applyFill="1" applyBorder="1" applyAlignment="1">
      <alignment horizontal="center" vertical="top"/>
    </xf>
    <xf numFmtId="0" fontId="39" fillId="0" borderId="11" xfId="0" applyFont="1" applyBorder="1" applyAlignment="1">
      <alignment vertical="top"/>
    </xf>
    <xf numFmtId="0" fontId="39" fillId="0" borderId="10" xfId="0" applyFont="1" applyBorder="1" applyAlignment="1">
      <alignment vertical="top"/>
    </xf>
    <xf numFmtId="0" fontId="39" fillId="16" borderId="13" xfId="0" applyFont="1" applyFill="1" applyBorder="1" applyAlignment="1">
      <alignment vertical="top"/>
    </xf>
    <xf numFmtId="0" fontId="0" fillId="16" borderId="14" xfId="0" applyFill="1" applyBorder="1" applyAlignment="1">
      <alignment vertical="top" wrapText="1"/>
    </xf>
    <xf numFmtId="0" fontId="0" fillId="16" borderId="15" xfId="0" applyFill="1" applyBorder="1" applyAlignment="1">
      <alignment vertical="top"/>
    </xf>
    <xf numFmtId="0" fontId="39" fillId="4" borderId="13" xfId="0" applyFont="1" applyFill="1" applyBorder="1" applyAlignment="1">
      <alignment vertical="top" wrapText="1"/>
    </xf>
    <xf numFmtId="0" fontId="0" fillId="4" borderId="14" xfId="0" applyFill="1" applyBorder="1" applyAlignment="1">
      <alignment vertical="top" wrapText="1"/>
    </xf>
    <xf numFmtId="0" fontId="0" fillId="4" borderId="15" xfId="0" applyFill="1" applyBorder="1" applyAlignment="1">
      <alignment vertical="top" wrapText="1"/>
    </xf>
    <xf numFmtId="0" fontId="39" fillId="16" borderId="13" xfId="0" applyFont="1" applyFill="1" applyBorder="1" applyAlignment="1">
      <alignment vertical="top" wrapText="1"/>
    </xf>
    <xf numFmtId="0" fontId="0" fillId="16" borderId="15" xfId="0" applyFill="1" applyBorder="1" applyAlignment="1">
      <alignment vertical="top" wrapText="1"/>
    </xf>
    <xf numFmtId="0" fontId="39" fillId="4" borderId="13" xfId="0" applyFont="1" applyFill="1" applyBorder="1" applyAlignment="1">
      <alignment vertical="top"/>
    </xf>
    <xf numFmtId="0" fontId="0" fillId="4" borderId="15" xfId="0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28.140625" style="0" customWidth="1"/>
    <col min="2" max="2" width="18.140625" style="0" customWidth="1"/>
    <col min="3" max="3" width="18.28125" style="0" customWidth="1"/>
    <col min="4" max="4" width="21.7109375" style="0" customWidth="1"/>
    <col min="5" max="5" width="18.00390625" style="0" customWidth="1"/>
    <col min="6" max="6" width="18.57421875" style="0" customWidth="1"/>
    <col min="7" max="7" width="18.421875" style="0" customWidth="1"/>
  </cols>
  <sheetData>
    <row r="1" ht="15.75">
      <c r="A1" s="2" t="s">
        <v>26</v>
      </c>
    </row>
    <row r="2" ht="15">
      <c r="A2" t="s">
        <v>25</v>
      </c>
    </row>
    <row r="4" spans="1:2" ht="15">
      <c r="A4" s="3"/>
      <c r="B4" s="3" t="s">
        <v>5</v>
      </c>
    </row>
    <row r="5" spans="1:8" ht="15">
      <c r="A5" s="4" t="s">
        <v>1</v>
      </c>
      <c r="B5" s="5" t="s">
        <v>2</v>
      </c>
      <c r="C5" s="5" t="s">
        <v>3</v>
      </c>
      <c r="D5" s="5" t="s">
        <v>4</v>
      </c>
      <c r="E5" s="5" t="s">
        <v>17</v>
      </c>
      <c r="F5" s="6"/>
      <c r="G5" s="6"/>
      <c r="H5" s="6"/>
    </row>
    <row r="6" spans="1:8" ht="90">
      <c r="A6" s="7" t="s">
        <v>6</v>
      </c>
      <c r="B6" s="8" t="s">
        <v>28</v>
      </c>
      <c r="C6" s="8" t="s">
        <v>27</v>
      </c>
      <c r="D6" s="8" t="s">
        <v>7</v>
      </c>
      <c r="E6" s="8" t="s">
        <v>16</v>
      </c>
      <c r="F6" s="8" t="s">
        <v>17</v>
      </c>
      <c r="G6" s="6"/>
      <c r="H6" s="6"/>
    </row>
    <row r="7" spans="1:8" ht="60">
      <c r="A7" s="4" t="s">
        <v>8</v>
      </c>
      <c r="B7" s="5" t="s">
        <v>22</v>
      </c>
      <c r="C7" s="5" t="s">
        <v>23</v>
      </c>
      <c r="D7" s="5" t="s">
        <v>24</v>
      </c>
      <c r="E7" s="5" t="s">
        <v>19</v>
      </c>
      <c r="F7" s="5" t="s">
        <v>14</v>
      </c>
      <c r="G7" s="5" t="s">
        <v>15</v>
      </c>
      <c r="H7" s="5" t="s">
        <v>17</v>
      </c>
    </row>
    <row r="8" spans="1:8" ht="15">
      <c r="A8" s="9" t="s">
        <v>9</v>
      </c>
      <c r="B8" s="8" t="s">
        <v>10</v>
      </c>
      <c r="C8" s="8" t="s">
        <v>17</v>
      </c>
      <c r="D8" s="10"/>
      <c r="E8" s="11"/>
      <c r="F8" s="6"/>
      <c r="G8" s="6"/>
      <c r="H8" s="6"/>
    </row>
    <row r="9" spans="1:8" ht="45">
      <c r="A9" s="4" t="s">
        <v>11</v>
      </c>
      <c r="B9" s="5" t="s">
        <v>12</v>
      </c>
      <c r="C9" s="5" t="s">
        <v>13</v>
      </c>
      <c r="D9" s="5" t="s">
        <v>29</v>
      </c>
      <c r="E9" s="5" t="s">
        <v>17</v>
      </c>
      <c r="F9" s="6"/>
      <c r="G9" s="6"/>
      <c r="H9" s="6"/>
    </row>
    <row r="10" spans="1:8" ht="45">
      <c r="A10" s="9" t="s">
        <v>18</v>
      </c>
      <c r="B10" s="8" t="s">
        <v>20</v>
      </c>
      <c r="C10" s="8" t="s">
        <v>21</v>
      </c>
      <c r="D10" s="8" t="s">
        <v>17</v>
      </c>
      <c r="E10" s="10"/>
      <c r="F10" s="6"/>
      <c r="G10" s="6"/>
      <c r="H10" s="6"/>
    </row>
    <row r="11" spans="2:5" ht="15">
      <c r="B11" s="1"/>
      <c r="C11" s="1"/>
      <c r="D11" s="1"/>
      <c r="E11" s="1"/>
    </row>
    <row r="12" spans="1:5" ht="15">
      <c r="A12" t="s">
        <v>30</v>
      </c>
      <c r="B12" s="1"/>
      <c r="C12" s="1"/>
      <c r="D12" s="1"/>
      <c r="E12" s="1"/>
    </row>
    <row r="13" spans="2:5" ht="15">
      <c r="B13" s="1"/>
      <c r="C13" s="1"/>
      <c r="D13" s="1"/>
      <c r="E13" s="1"/>
    </row>
    <row r="14" spans="2:5" ht="15">
      <c r="B14" s="1"/>
      <c r="C14" s="1"/>
      <c r="D14" s="1"/>
      <c r="E14" s="1"/>
    </row>
    <row r="15" spans="2:5" ht="15">
      <c r="B15" s="1"/>
      <c r="C15" s="1"/>
      <c r="D15" s="1"/>
      <c r="E15" s="1"/>
    </row>
    <row r="16" spans="2:5" ht="15">
      <c r="B16" s="1"/>
      <c r="C16" s="1"/>
      <c r="D16" s="1"/>
      <c r="E16" s="1"/>
    </row>
    <row r="17" spans="2:5" ht="15">
      <c r="B17" s="1"/>
      <c r="C17" s="1"/>
      <c r="D17" s="1"/>
      <c r="E17" s="1"/>
    </row>
    <row r="18" spans="2:5" ht="15">
      <c r="B18" s="1"/>
      <c r="C18" s="1"/>
      <c r="D18" s="1"/>
      <c r="E18" s="1"/>
    </row>
    <row r="19" spans="2:5" ht="15">
      <c r="B19" s="1"/>
      <c r="C19" s="1"/>
      <c r="D19" s="1"/>
      <c r="E19" s="1"/>
    </row>
    <row r="20" spans="2:5" ht="15">
      <c r="B20" s="1"/>
      <c r="C20" s="1"/>
      <c r="D20" s="1"/>
      <c r="E20" s="1"/>
    </row>
  </sheetData>
  <sheetProtection/>
  <printOptions/>
  <pageMargins left="0.7" right="0.7" top="0.75" bottom="0.75" header="0.3" footer="0.3"/>
  <pageSetup fitToHeight="0" fitToWidth="1" horizontalDpi="1200" verticalDpi="12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421875" style="0" customWidth="1"/>
    <col min="2" max="2" width="27.7109375" style="0" customWidth="1"/>
    <col min="3" max="3" width="26.421875" style="0" customWidth="1"/>
    <col min="4" max="4" width="26.7109375" style="0" customWidth="1"/>
    <col min="5" max="6" width="27.421875" style="0" customWidth="1"/>
    <col min="7" max="7" width="18.7109375" style="0" customWidth="1"/>
    <col min="8" max="8" width="18.421875" style="0" customWidth="1"/>
    <col min="9" max="9" width="18.140625" style="0" customWidth="1"/>
    <col min="10" max="10" width="18.57421875" style="0" customWidth="1"/>
    <col min="11" max="11" width="18.28125" style="0" customWidth="1"/>
    <col min="12" max="12" width="18.00390625" style="0" customWidth="1"/>
    <col min="13" max="13" width="14.00390625" style="0" customWidth="1"/>
  </cols>
  <sheetData>
    <row r="1" ht="15.75">
      <c r="A1" s="2" t="s">
        <v>32</v>
      </c>
    </row>
    <row r="3" spans="2:7" ht="15">
      <c r="B3" s="3" t="s">
        <v>31</v>
      </c>
      <c r="G3" t="s">
        <v>60</v>
      </c>
    </row>
    <row r="4" spans="1:6" ht="15.75">
      <c r="A4" s="3" t="s">
        <v>0</v>
      </c>
      <c r="B4" s="19" t="s">
        <v>33</v>
      </c>
      <c r="C4" s="18" t="s">
        <v>35</v>
      </c>
      <c r="D4" s="19" t="s">
        <v>36</v>
      </c>
      <c r="E4" s="18" t="s">
        <v>37</v>
      </c>
      <c r="F4" s="26"/>
    </row>
    <row r="5" spans="1:13" ht="31.5">
      <c r="A5" s="14" t="s">
        <v>1</v>
      </c>
      <c r="B5" s="15" t="s">
        <v>4</v>
      </c>
      <c r="C5" s="16" t="s">
        <v>4</v>
      </c>
      <c r="D5" s="20" t="s">
        <v>53</v>
      </c>
      <c r="E5" s="16" t="s">
        <v>2</v>
      </c>
      <c r="F5" s="27"/>
      <c r="G5" s="5" t="s">
        <v>2</v>
      </c>
      <c r="H5" s="5" t="s">
        <v>3</v>
      </c>
      <c r="I5" s="5" t="s">
        <v>4</v>
      </c>
      <c r="J5" s="5" t="s">
        <v>17</v>
      </c>
      <c r="K5" s="6"/>
      <c r="L5" s="6"/>
      <c r="M5" s="6"/>
    </row>
    <row r="6" spans="1:13" ht="77.25" customHeight="1">
      <c r="A6" s="17" t="s">
        <v>6</v>
      </c>
      <c r="B6" s="8" t="s">
        <v>28</v>
      </c>
      <c r="C6" s="5" t="s">
        <v>45</v>
      </c>
      <c r="D6" s="20" t="s">
        <v>51</v>
      </c>
      <c r="E6" s="16" t="s">
        <v>51</v>
      </c>
      <c r="F6" s="27"/>
      <c r="G6" s="8" t="s">
        <v>28</v>
      </c>
      <c r="H6" s="8" t="s">
        <v>27</v>
      </c>
      <c r="I6" s="8" t="s">
        <v>7</v>
      </c>
      <c r="J6" s="8" t="s">
        <v>16</v>
      </c>
      <c r="K6" s="8" t="s">
        <v>17</v>
      </c>
      <c r="L6" s="6"/>
      <c r="M6" s="6"/>
    </row>
    <row r="7" spans="1:13" ht="132.75" customHeight="1">
      <c r="A7" s="14" t="s">
        <v>8</v>
      </c>
      <c r="B7" s="20" t="s">
        <v>41</v>
      </c>
      <c r="C7" s="25" t="s">
        <v>46</v>
      </c>
      <c r="D7" s="20" t="s">
        <v>52</v>
      </c>
      <c r="E7" s="25" t="s">
        <v>59</v>
      </c>
      <c r="F7" s="28"/>
      <c r="G7" s="5" t="s">
        <v>22</v>
      </c>
      <c r="H7" s="5" t="s">
        <v>23</v>
      </c>
      <c r="I7" s="5" t="s">
        <v>24</v>
      </c>
      <c r="J7" s="5" t="s">
        <v>19</v>
      </c>
      <c r="K7" s="5" t="s">
        <v>14</v>
      </c>
      <c r="L7" s="5" t="s">
        <v>15</v>
      </c>
      <c r="M7" s="5" t="s">
        <v>17</v>
      </c>
    </row>
    <row r="8" spans="1:13" ht="79.5" customHeight="1">
      <c r="A8" s="14" t="s">
        <v>47</v>
      </c>
      <c r="B8" s="20"/>
      <c r="C8" s="25" t="s">
        <v>48</v>
      </c>
      <c r="D8" s="20" t="s">
        <v>48</v>
      </c>
      <c r="E8" s="25" t="s">
        <v>56</v>
      </c>
      <c r="F8" s="28"/>
      <c r="G8" s="5"/>
      <c r="H8" s="5"/>
      <c r="I8" s="5"/>
      <c r="J8" s="5"/>
      <c r="K8" s="5"/>
      <c r="L8" s="5"/>
      <c r="M8" s="5"/>
    </row>
    <row r="9" spans="1:13" ht="44.25" customHeight="1">
      <c r="A9" s="14" t="s">
        <v>9</v>
      </c>
      <c r="B9" s="15" t="s">
        <v>42</v>
      </c>
      <c r="C9" s="16" t="s">
        <v>39</v>
      </c>
      <c r="D9" s="15" t="s">
        <v>39</v>
      </c>
      <c r="E9" s="16" t="s">
        <v>58</v>
      </c>
      <c r="F9" s="27"/>
      <c r="G9" s="8" t="s">
        <v>10</v>
      </c>
      <c r="H9" s="8" t="s">
        <v>17</v>
      </c>
      <c r="I9" s="10"/>
      <c r="J9" s="11"/>
      <c r="K9" s="6"/>
      <c r="L9" s="6"/>
      <c r="M9" s="6"/>
    </row>
    <row r="10" spans="1:13" ht="55.5" customHeight="1">
      <c r="A10" s="14" t="s">
        <v>11</v>
      </c>
      <c r="B10" s="15" t="s">
        <v>38</v>
      </c>
      <c r="C10" s="16" t="s">
        <v>49</v>
      </c>
      <c r="D10" s="15" t="s">
        <v>39</v>
      </c>
      <c r="E10" s="16" t="s">
        <v>57</v>
      </c>
      <c r="F10" s="27"/>
      <c r="G10" s="5" t="s">
        <v>12</v>
      </c>
      <c r="H10" s="5" t="s">
        <v>13</v>
      </c>
      <c r="I10" s="5" t="s">
        <v>29</v>
      </c>
      <c r="J10" s="5" t="s">
        <v>17</v>
      </c>
      <c r="K10" s="6"/>
      <c r="L10" s="6"/>
      <c r="M10" s="6"/>
    </row>
    <row r="11" spans="1:13" ht="56.25" customHeight="1">
      <c r="A11" s="14" t="s">
        <v>18</v>
      </c>
      <c r="B11" s="8" t="s">
        <v>20</v>
      </c>
      <c r="C11" s="5" t="s">
        <v>20</v>
      </c>
      <c r="D11" s="8" t="s">
        <v>20</v>
      </c>
      <c r="E11" s="5" t="s">
        <v>20</v>
      </c>
      <c r="F11" s="11"/>
      <c r="G11" s="8" t="s">
        <v>20</v>
      </c>
      <c r="H11" s="8" t="s">
        <v>21</v>
      </c>
      <c r="I11" s="8" t="s">
        <v>17</v>
      </c>
      <c r="J11" s="10"/>
      <c r="K11" s="6"/>
      <c r="L11" s="6"/>
      <c r="M11" s="6"/>
    </row>
    <row r="12" spans="1:13" ht="56.25" customHeight="1">
      <c r="A12" s="17" t="s">
        <v>50</v>
      </c>
      <c r="B12" s="8" t="s">
        <v>44</v>
      </c>
      <c r="C12" s="16" t="s">
        <v>44</v>
      </c>
      <c r="D12" s="15" t="s">
        <v>54</v>
      </c>
      <c r="E12" s="16" t="s">
        <v>55</v>
      </c>
      <c r="F12" s="29"/>
      <c r="G12" s="22"/>
      <c r="H12" s="22"/>
      <c r="I12" s="22"/>
      <c r="J12" s="23"/>
      <c r="K12" s="24"/>
      <c r="L12" s="24"/>
      <c r="M12" s="24"/>
    </row>
    <row r="13" spans="1:6" ht="63.75" customHeight="1">
      <c r="A13" s="14" t="s">
        <v>34</v>
      </c>
      <c r="B13" s="12" t="s">
        <v>40</v>
      </c>
      <c r="C13" s="13" t="s">
        <v>40</v>
      </c>
      <c r="D13" s="12" t="s">
        <v>40</v>
      </c>
      <c r="E13" s="13" t="s">
        <v>40</v>
      </c>
      <c r="F13" s="30"/>
    </row>
    <row r="14" ht="15">
      <c r="F14" s="31"/>
    </row>
    <row r="15" spans="1:6" ht="15.75">
      <c r="A15" s="21" t="s">
        <v>43</v>
      </c>
      <c r="F15" s="31"/>
    </row>
    <row r="16" spans="1:6" ht="15.75">
      <c r="A16" s="21"/>
      <c r="F16" s="31"/>
    </row>
    <row r="17" spans="1:6" ht="15.75">
      <c r="A17" s="21" t="s">
        <v>61</v>
      </c>
      <c r="F17" s="31"/>
    </row>
    <row r="18" ht="15">
      <c r="F18" s="31"/>
    </row>
    <row r="19" ht="15">
      <c r="F19" s="31"/>
    </row>
    <row r="20" ht="15">
      <c r="F20" s="31"/>
    </row>
    <row r="21" ht="15">
      <c r="F21" s="31"/>
    </row>
    <row r="22" ht="15">
      <c r="F22" s="31"/>
    </row>
    <row r="23" ht="15">
      <c r="F23" s="31"/>
    </row>
    <row r="24" ht="15">
      <c r="F24" s="31"/>
    </row>
    <row r="25" ht="15">
      <c r="F25" s="31"/>
    </row>
    <row r="26" ht="15">
      <c r="F26" s="31"/>
    </row>
    <row r="27" ht="15">
      <c r="F27" s="31"/>
    </row>
    <row r="28" ht="15">
      <c r="F28" s="31"/>
    </row>
    <row r="29" ht="15">
      <c r="F29" s="31"/>
    </row>
    <row r="30" ht="15">
      <c r="F30" s="31"/>
    </row>
    <row r="31" ht="15">
      <c r="F31" s="31"/>
    </row>
    <row r="32" ht="15">
      <c r="F32" s="31"/>
    </row>
    <row r="33" ht="15">
      <c r="F33" s="31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2">
      <selection activeCell="D17" sqref="D17"/>
    </sheetView>
  </sheetViews>
  <sheetFormatPr defaultColWidth="9.140625" defaultRowHeight="15"/>
  <cols>
    <col min="1" max="1" width="32.140625" style="33" customWidth="1"/>
    <col min="2" max="6" width="28.7109375" style="33" customWidth="1"/>
  </cols>
  <sheetData>
    <row r="1" spans="1:6" ht="15.75">
      <c r="A1" s="2" t="s">
        <v>26</v>
      </c>
      <c r="B1"/>
      <c r="C1"/>
      <c r="D1"/>
      <c r="E1"/>
      <c r="F1"/>
    </row>
    <row r="2" spans="1:6" ht="15">
      <c r="A2" t="s">
        <v>97</v>
      </c>
      <c r="B2"/>
      <c r="C2"/>
      <c r="D2"/>
      <c r="E2"/>
      <c r="F2"/>
    </row>
    <row r="3" spans="1:2" ht="15.75" thickBot="1">
      <c r="A3" s="32"/>
      <c r="B3" s="32"/>
    </row>
    <row r="4" spans="1:6" ht="15.75" thickBot="1">
      <c r="A4" s="42" t="s">
        <v>1</v>
      </c>
      <c r="B4" s="43" t="s">
        <v>2</v>
      </c>
      <c r="C4" s="43" t="s">
        <v>62</v>
      </c>
      <c r="D4" s="43" t="s">
        <v>4</v>
      </c>
      <c r="E4" s="43"/>
      <c r="F4" s="44"/>
    </row>
    <row r="5" spans="1:6" ht="75.75" thickBot="1">
      <c r="A5" s="45" t="s">
        <v>6</v>
      </c>
      <c r="B5" s="46" t="s">
        <v>69</v>
      </c>
      <c r="C5" s="46" t="s">
        <v>68</v>
      </c>
      <c r="D5" s="46"/>
      <c r="E5" s="46"/>
      <c r="F5" s="47"/>
    </row>
    <row r="6" spans="1:6" ht="30.75" thickBot="1">
      <c r="A6" s="48" t="s">
        <v>65</v>
      </c>
      <c r="B6" s="43" t="s">
        <v>66</v>
      </c>
      <c r="C6" s="43"/>
      <c r="D6" s="43"/>
      <c r="E6" s="43"/>
      <c r="F6" s="49"/>
    </row>
    <row r="7" spans="1:6" ht="30.75" thickBot="1">
      <c r="A7" s="45" t="s">
        <v>63</v>
      </c>
      <c r="B7" s="46" t="s">
        <v>64</v>
      </c>
      <c r="C7" s="46"/>
      <c r="D7" s="46"/>
      <c r="E7" s="46"/>
      <c r="F7" s="47"/>
    </row>
    <row r="8" spans="1:6" ht="30.75" thickBot="1">
      <c r="A8" s="48" t="s">
        <v>47</v>
      </c>
      <c r="B8" s="43" t="s">
        <v>95</v>
      </c>
      <c r="C8" s="43" t="s">
        <v>96</v>
      </c>
      <c r="D8" s="43"/>
      <c r="E8" s="43"/>
      <c r="F8" s="49"/>
    </row>
    <row r="9" spans="1:6" ht="45.75" thickBot="1">
      <c r="A9" s="45" t="s">
        <v>70</v>
      </c>
      <c r="B9" s="46" t="s">
        <v>71</v>
      </c>
      <c r="C9" s="46" t="s">
        <v>98</v>
      </c>
      <c r="D9" s="46"/>
      <c r="E9" s="46"/>
      <c r="F9" s="47"/>
    </row>
    <row r="10" spans="1:6" ht="60.75" thickBot="1">
      <c r="A10" s="42" t="s">
        <v>72</v>
      </c>
      <c r="B10" s="43" t="s">
        <v>88</v>
      </c>
      <c r="C10" s="43" t="s">
        <v>89</v>
      </c>
      <c r="D10" s="43" t="s">
        <v>90</v>
      </c>
      <c r="E10" s="43"/>
      <c r="F10" s="49"/>
    </row>
    <row r="11" spans="1:6" ht="45.75" thickBot="1">
      <c r="A11" s="50" t="s">
        <v>73</v>
      </c>
      <c r="B11" s="46" t="s">
        <v>75</v>
      </c>
      <c r="C11" s="46" t="s">
        <v>76</v>
      </c>
      <c r="D11" s="46" t="s">
        <v>84</v>
      </c>
      <c r="E11" s="46"/>
      <c r="F11" s="47"/>
    </row>
    <row r="12" spans="1:6" ht="45.75" thickBot="1">
      <c r="A12" s="42" t="s">
        <v>74</v>
      </c>
      <c r="B12" s="43" t="s">
        <v>77</v>
      </c>
      <c r="C12" s="43" t="s">
        <v>75</v>
      </c>
      <c r="D12" s="43"/>
      <c r="E12" s="43"/>
      <c r="F12" s="49"/>
    </row>
    <row r="13" spans="1:6" ht="15.75" customHeight="1" thickBot="1">
      <c r="A13" s="50" t="s">
        <v>9</v>
      </c>
      <c r="B13" s="46" t="s">
        <v>10</v>
      </c>
      <c r="C13" s="46"/>
      <c r="D13" s="46"/>
      <c r="E13" s="46"/>
      <c r="F13" s="51"/>
    </row>
    <row r="14" spans="1:6" ht="30.75" thickBot="1">
      <c r="A14" s="42" t="s">
        <v>11</v>
      </c>
      <c r="B14" s="43" t="s">
        <v>12</v>
      </c>
      <c r="C14" s="43" t="s">
        <v>67</v>
      </c>
      <c r="D14" s="43" t="s">
        <v>92</v>
      </c>
      <c r="E14" s="43"/>
      <c r="F14" s="44"/>
    </row>
    <row r="15" spans="1:6" ht="15.75" thickBot="1">
      <c r="A15" s="50" t="s">
        <v>91</v>
      </c>
      <c r="B15" s="46" t="s">
        <v>93</v>
      </c>
      <c r="C15" s="46" t="s">
        <v>67</v>
      </c>
      <c r="D15" s="46" t="s">
        <v>94</v>
      </c>
      <c r="E15" s="46"/>
      <c r="F15" s="51"/>
    </row>
    <row r="16" spans="1:4" ht="15">
      <c r="A16" s="33" t="s">
        <v>106</v>
      </c>
      <c r="B16" s="33" t="s">
        <v>108</v>
      </c>
      <c r="C16" s="33" t="s">
        <v>107</v>
      </c>
      <c r="D16" s="33" t="s">
        <v>109</v>
      </c>
    </row>
    <row r="18" spans="1:6" ht="15.75" thickBot="1">
      <c r="A18" s="39" t="s">
        <v>39</v>
      </c>
      <c r="B18" s="39" t="s">
        <v>83</v>
      </c>
      <c r="C18" s="39" t="s">
        <v>78</v>
      </c>
      <c r="D18" s="39" t="s">
        <v>85</v>
      </c>
      <c r="E18" s="39" t="s">
        <v>86</v>
      </c>
      <c r="F18" s="39" t="s">
        <v>87</v>
      </c>
    </row>
    <row r="19" spans="1:6" ht="15.75" thickTop="1">
      <c r="A19" s="40" t="s">
        <v>79</v>
      </c>
      <c r="B19" s="37">
        <v>1192294720</v>
      </c>
      <c r="C19" s="38">
        <f>B19*0.025</f>
        <v>29807368</v>
      </c>
      <c r="D19" s="38">
        <f>B19*0.01</f>
        <v>11922947.200000001</v>
      </c>
      <c r="E19" s="38">
        <f>B19*0.005</f>
        <v>5961473.600000001</v>
      </c>
      <c r="F19" s="38">
        <f>B19*0.001</f>
        <v>1192294.72</v>
      </c>
    </row>
    <row r="20" spans="1:6" ht="15">
      <c r="A20" s="41" t="s">
        <v>81</v>
      </c>
      <c r="B20" s="35">
        <v>1030203800</v>
      </c>
      <c r="C20" s="36">
        <f>B20*0.025</f>
        <v>25755095</v>
      </c>
      <c r="D20" s="38">
        <f>B20*0.01</f>
        <v>10302038</v>
      </c>
      <c r="E20" s="38">
        <f>B20*0.005</f>
        <v>5151019</v>
      </c>
      <c r="F20" s="38">
        <f>B20*0.001</f>
        <v>1030203.8</v>
      </c>
    </row>
    <row r="21" spans="1:6" ht="15">
      <c r="A21" s="41" t="s">
        <v>82</v>
      </c>
      <c r="B21" s="35">
        <v>19876212</v>
      </c>
      <c r="C21" s="36">
        <f>B21*0.025</f>
        <v>496905.30000000005</v>
      </c>
      <c r="D21" s="38">
        <f>B21*0.01</f>
        <v>198762.12</v>
      </c>
      <c r="E21" s="38">
        <f>B21*0.005</f>
        <v>99381.06</v>
      </c>
      <c r="F21" s="38">
        <f>B21*0.001</f>
        <v>19876.212</v>
      </c>
    </row>
    <row r="22" spans="1:6" ht="15">
      <c r="A22" s="41" t="s">
        <v>80</v>
      </c>
      <c r="B22" s="35">
        <v>176310536</v>
      </c>
      <c r="C22" s="36">
        <f>B22*0.025</f>
        <v>4407763.4</v>
      </c>
      <c r="D22" s="38">
        <f>B22*0.01</f>
        <v>1763105.36</v>
      </c>
      <c r="E22" s="38">
        <f>B22*0.005</f>
        <v>881552.68</v>
      </c>
      <c r="F22" s="38">
        <f>B22*0.001</f>
        <v>176310.536</v>
      </c>
    </row>
    <row r="23" spans="2:6" ht="15">
      <c r="B23" s="34"/>
      <c r="C23" s="33" t="s">
        <v>99</v>
      </c>
      <c r="D23" s="33">
        <f>B23*0.01</f>
        <v>0</v>
      </c>
      <c r="E23" s="33">
        <f>B23*0.005</f>
        <v>0</v>
      </c>
      <c r="F23" s="33">
        <f>B23*0.001</f>
        <v>0</v>
      </c>
    </row>
    <row r="25" ht="15">
      <c r="A25" s="33" t="s">
        <v>100</v>
      </c>
    </row>
    <row r="26" ht="15">
      <c r="A26" s="33" t="s">
        <v>101</v>
      </c>
    </row>
    <row r="27" ht="15">
      <c r="A27" s="33" t="s">
        <v>102</v>
      </c>
    </row>
    <row r="29" ht="15">
      <c r="A29" s="33" t="s">
        <v>103</v>
      </c>
    </row>
    <row r="30" ht="15">
      <c r="A30" s="33" t="s">
        <v>104</v>
      </c>
    </row>
    <row r="32" ht="15">
      <c r="A32" s="33" t="s">
        <v>105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Sprite, Reid L.</dc:creator>
  <cp:keywords/>
  <dc:description/>
  <cp:lastModifiedBy> </cp:lastModifiedBy>
  <cp:lastPrinted>2013-05-15T17:25:23Z</cp:lastPrinted>
  <dcterms:created xsi:type="dcterms:W3CDTF">2013-04-25T19:16:06Z</dcterms:created>
  <dcterms:modified xsi:type="dcterms:W3CDTF">2013-07-19T15:02:54Z</dcterms:modified>
  <cp:category/>
  <cp:version/>
  <cp:contentType/>
  <cp:contentStatus/>
</cp:coreProperties>
</file>